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List1" sheetId="1" r:id="rId1"/>
    <sheet name="Hodinovka 12.9.201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<sst xmlns="http://schemas.openxmlformats.org/spreadsheetml/2006/main" count="162" uniqueCount="113">
  <si>
    <t>Hodinovka TJ liga 100 Praha</t>
  </si>
  <si>
    <t>Startovní a výsledková listina</t>
  </si>
  <si>
    <t>stadion Přátelství, Praha Strahov</t>
  </si>
  <si>
    <t>start  v 17 hod.</t>
  </si>
  <si>
    <t>start.číslo</t>
  </si>
  <si>
    <t>Příjmení</t>
  </si>
  <si>
    <t xml:space="preserve">Jméno </t>
  </si>
  <si>
    <t>rok narození</t>
  </si>
  <si>
    <t>kategorie</t>
  </si>
  <si>
    <t>oddíl</t>
  </si>
  <si>
    <t>uběhnuté km</t>
  </si>
  <si>
    <t>pořadí abs.</t>
  </si>
  <si>
    <t>pořadí kat.</t>
  </si>
  <si>
    <t>Doleček</t>
  </si>
  <si>
    <t>František</t>
  </si>
  <si>
    <t>Slavoj St.Boleslav</t>
  </si>
  <si>
    <t>Filip</t>
  </si>
  <si>
    <t>Klepl</t>
  </si>
  <si>
    <t>Klespol Praha</t>
  </si>
  <si>
    <t xml:space="preserve">Karel </t>
  </si>
  <si>
    <t>Schestauber</t>
  </si>
  <si>
    <t>Liga 100 Praha</t>
  </si>
  <si>
    <t>Josef</t>
  </si>
  <si>
    <t>Hlusička</t>
  </si>
  <si>
    <t>Liga 100 Litvínov</t>
  </si>
  <si>
    <t>Holík</t>
  </si>
  <si>
    <t>Vlastimír</t>
  </si>
  <si>
    <t>Miloslav</t>
  </si>
  <si>
    <t>Brabec</t>
  </si>
  <si>
    <t>Rokycany</t>
  </si>
  <si>
    <t>Jaroslav</t>
  </si>
  <si>
    <t>Čech</t>
  </si>
  <si>
    <t>Václav</t>
  </si>
  <si>
    <t>Jabůrek</t>
  </si>
  <si>
    <t>Kunratice</t>
  </si>
  <si>
    <t>Jiří</t>
  </si>
  <si>
    <t>Kalista</t>
  </si>
  <si>
    <t>Praha-12</t>
  </si>
  <si>
    <t xml:space="preserve">Oldřich </t>
  </si>
  <si>
    <t>Stehlík</t>
  </si>
  <si>
    <t>Zeman</t>
  </si>
  <si>
    <t>Radka</t>
  </si>
  <si>
    <t>Jiranová</t>
  </si>
  <si>
    <t>Fafejta</t>
  </si>
  <si>
    <t xml:space="preserve">Ladislav </t>
  </si>
  <si>
    <t>Gášek</t>
  </si>
  <si>
    <t>Trailpoint</t>
  </si>
  <si>
    <t>Španihel</t>
  </si>
  <si>
    <t>Fiedler</t>
  </si>
  <si>
    <t>MV ČR</t>
  </si>
  <si>
    <t>Bambas</t>
  </si>
  <si>
    <t>Fokoláre</t>
  </si>
  <si>
    <t>Ulrich</t>
  </si>
  <si>
    <t>Ondřej</t>
  </si>
  <si>
    <t>Blaha</t>
  </si>
  <si>
    <t>Kerteam</t>
  </si>
  <si>
    <t>Starý</t>
  </si>
  <si>
    <t>neregistr.</t>
  </si>
  <si>
    <t>Matěj</t>
  </si>
  <si>
    <t>Šturma</t>
  </si>
  <si>
    <t>Praha-Řepy</t>
  </si>
  <si>
    <t>Radim</t>
  </si>
  <si>
    <t>Vojta</t>
  </si>
  <si>
    <t>Hradištko</t>
  </si>
  <si>
    <t>Pavla</t>
  </si>
  <si>
    <t>Toráčová</t>
  </si>
  <si>
    <t>VK Smíchov</t>
  </si>
  <si>
    <t>David</t>
  </si>
  <si>
    <t>Szabó</t>
  </si>
  <si>
    <t>SK Nové Zámky</t>
  </si>
  <si>
    <t>Václavík</t>
  </si>
  <si>
    <t>Dobříš</t>
  </si>
  <si>
    <t>Kabelka</t>
  </si>
  <si>
    <t>SK Vinohrady</t>
  </si>
  <si>
    <t xml:space="preserve">Zbyněk </t>
  </si>
  <si>
    <t>Vondrák</t>
  </si>
  <si>
    <t>Vinařství Vondrák Mělník</t>
  </si>
  <si>
    <t>Gabriela</t>
  </si>
  <si>
    <t>Handrychová</t>
  </si>
  <si>
    <t>Klub letmých houbařů Krč</t>
  </si>
  <si>
    <t>Libor</t>
  </si>
  <si>
    <t>Dočkálek</t>
  </si>
  <si>
    <t>Igor</t>
  </si>
  <si>
    <t>Tausinger</t>
  </si>
  <si>
    <t>Crotalus</t>
  </si>
  <si>
    <t>Martin</t>
  </si>
  <si>
    <t>Suda</t>
  </si>
  <si>
    <t>Praha - Chodov</t>
  </si>
  <si>
    <t>Jan</t>
  </si>
  <si>
    <t>Pařízek</t>
  </si>
  <si>
    <t>Běchovice</t>
  </si>
  <si>
    <t>Luděk</t>
  </si>
  <si>
    <t>Čermák</t>
  </si>
  <si>
    <t>Praha-Dejvice</t>
  </si>
  <si>
    <t>Jana</t>
  </si>
  <si>
    <t>Bieblová</t>
  </si>
  <si>
    <t>Praha-6</t>
  </si>
  <si>
    <t>Biebl</t>
  </si>
  <si>
    <t>Krofta</t>
  </si>
  <si>
    <t>VSK STVS Praha</t>
  </si>
  <si>
    <t>Katarína</t>
  </si>
  <si>
    <t>Lovrantová</t>
  </si>
  <si>
    <t>Praha</t>
  </si>
  <si>
    <t xml:space="preserve">muži 19-39 let </t>
  </si>
  <si>
    <t xml:space="preserve">muži 40-49 let </t>
  </si>
  <si>
    <t xml:space="preserve">muži 50-59 let </t>
  </si>
  <si>
    <t xml:space="preserve">muži 60-69 let </t>
  </si>
  <si>
    <t>muži 70 let a starší</t>
  </si>
  <si>
    <t xml:space="preserve">muži do 19let </t>
  </si>
  <si>
    <t xml:space="preserve">ženy 19-39 let </t>
  </si>
  <si>
    <t xml:space="preserve">ženy  50-59 let </t>
  </si>
  <si>
    <t xml:space="preserve">ženy 40-49 let </t>
  </si>
  <si>
    <t>Závod se konal za deště, teplota kolem 13°C, bezvětří. Rekordy mužů a žen nebyly překonány, i když k překonání rekordu žen mnoho metrů nechybělo. Děkujeme závodníkům a závodnicím za účast a těšíme se, že se hodinovky Ligy 100 zúčastní i v roce 2013.  Martin Holan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</si>
</sst>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30" sqref="E30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2">
      <selection activeCell="A44" sqref="A44:I49"/>
    </sheetView>
  </sheetViews>
  <sheetFormatPr defaultColWidth="9.140625" defaultRowHeight="15"/>
  <cols>
    <col min="1" max="1" width="10.57421875" style="0" customWidth="1"/>
    <col min="2" max="2" width="12.8515625" style="0" customWidth="1"/>
    <col min="3" max="3" width="13.7109375" style="0" customWidth="1"/>
    <col min="4" max="4" width="11.8515625" style="0" customWidth="1"/>
    <col min="5" max="5" width="16.57421875" style="0" customWidth="1"/>
    <col min="6" max="6" width="9.421875" style="0" customWidth="1"/>
    <col min="7" max="7" width="12.421875" style="0" customWidth="1"/>
    <col min="8" max="8" width="14.7109375" style="0" customWidth="1"/>
    <col min="9" max="9" width="11.28125" style="0" customWidth="1"/>
  </cols>
  <sheetData>
    <row r="1" spans="2:3" ht="26.25">
      <c r="B1" s="6" t="s">
        <v>1</v>
      </c>
      <c r="C1" s="6"/>
    </row>
    <row r="2" ht="23.25">
      <c r="B2" s="5" t="s">
        <v>0</v>
      </c>
    </row>
    <row r="3" spans="2:8" ht="18.75">
      <c r="B3" s="4">
        <v>41164</v>
      </c>
      <c r="C3" s="3" t="s">
        <v>2</v>
      </c>
      <c r="D3" s="3"/>
      <c r="G3" s="3" t="s">
        <v>3</v>
      </c>
      <c r="H3" s="3"/>
    </row>
    <row r="5" spans="1:9" ht="37.5" customHeight="1">
      <c r="A5" s="2" t="s">
        <v>11</v>
      </c>
      <c r="B5" s="2" t="s">
        <v>6</v>
      </c>
      <c r="C5" s="2" t="s">
        <v>5</v>
      </c>
      <c r="D5" s="2" t="s">
        <v>7</v>
      </c>
      <c r="E5" s="2" t="s">
        <v>9</v>
      </c>
      <c r="F5" s="1" t="s">
        <v>4</v>
      </c>
      <c r="G5" s="2" t="s">
        <v>10</v>
      </c>
      <c r="H5" s="1" t="s">
        <v>8</v>
      </c>
      <c r="I5" s="2" t="s">
        <v>12</v>
      </c>
    </row>
    <row r="6" spans="1:9" s="7" customFormat="1" ht="15">
      <c r="A6" s="9">
        <v>1</v>
      </c>
      <c r="B6" s="8" t="s">
        <v>35</v>
      </c>
      <c r="C6" s="8" t="s">
        <v>72</v>
      </c>
      <c r="D6" s="9">
        <v>1977</v>
      </c>
      <c r="E6" s="8" t="s">
        <v>73</v>
      </c>
      <c r="F6" s="9">
        <v>26</v>
      </c>
      <c r="G6" s="9">
        <f>42*400+190</f>
        <v>16990</v>
      </c>
      <c r="H6" s="8" t="s">
        <v>103</v>
      </c>
      <c r="I6" s="9">
        <v>1</v>
      </c>
    </row>
    <row r="7" spans="1:9" s="7" customFormat="1" ht="17.25" customHeight="1">
      <c r="A7" s="9">
        <v>2</v>
      </c>
      <c r="B7" s="8" t="s">
        <v>53</v>
      </c>
      <c r="C7" s="8" t="s">
        <v>54</v>
      </c>
      <c r="D7" s="9">
        <v>1970</v>
      </c>
      <c r="E7" s="8" t="s">
        <v>55</v>
      </c>
      <c r="F7" s="9">
        <v>19</v>
      </c>
      <c r="G7" s="9">
        <f>41*400+156</f>
        <v>16556</v>
      </c>
      <c r="H7" s="8" t="s">
        <v>104</v>
      </c>
      <c r="I7" s="9">
        <v>1</v>
      </c>
    </row>
    <row r="8" spans="1:9" s="7" customFormat="1" ht="16.5" customHeight="1">
      <c r="A8" s="9">
        <v>3</v>
      </c>
      <c r="B8" s="8" t="s">
        <v>35</v>
      </c>
      <c r="C8" s="8" t="s">
        <v>70</v>
      </c>
      <c r="D8" s="9">
        <v>1986</v>
      </c>
      <c r="E8" s="8" t="s">
        <v>71</v>
      </c>
      <c r="F8" s="9">
        <v>25</v>
      </c>
      <c r="G8" s="9">
        <f>40*400+248</f>
        <v>16248</v>
      </c>
      <c r="H8" s="8" t="s">
        <v>103</v>
      </c>
      <c r="I8" s="9">
        <v>2</v>
      </c>
    </row>
    <row r="9" spans="1:9" s="7" customFormat="1" ht="13.5" customHeight="1">
      <c r="A9" s="9">
        <v>4</v>
      </c>
      <c r="B9" s="8" t="s">
        <v>22</v>
      </c>
      <c r="C9" s="8" t="s">
        <v>50</v>
      </c>
      <c r="D9" s="9">
        <v>1971</v>
      </c>
      <c r="E9" s="8" t="s">
        <v>51</v>
      </c>
      <c r="F9" s="9">
        <v>17</v>
      </c>
      <c r="G9" s="9">
        <f>40*400+110</f>
        <v>16110</v>
      </c>
      <c r="H9" s="8" t="s">
        <v>104</v>
      </c>
      <c r="I9" s="9">
        <v>2</v>
      </c>
    </row>
    <row r="10" spans="1:9" s="7" customFormat="1" ht="16.5" customHeight="1">
      <c r="A10" s="9">
        <v>5</v>
      </c>
      <c r="B10" s="8" t="s">
        <v>44</v>
      </c>
      <c r="C10" s="8" t="s">
        <v>45</v>
      </c>
      <c r="D10" s="9">
        <v>1984</v>
      </c>
      <c r="E10" s="8" t="s">
        <v>46</v>
      </c>
      <c r="F10" s="9">
        <v>14</v>
      </c>
      <c r="G10" s="9">
        <f>39*400+336</f>
        <v>15936</v>
      </c>
      <c r="H10" s="8" t="s">
        <v>103</v>
      </c>
      <c r="I10" s="9">
        <v>3</v>
      </c>
    </row>
    <row r="11" spans="1:9" s="7" customFormat="1" ht="15.75" customHeight="1">
      <c r="A11" s="9">
        <v>6</v>
      </c>
      <c r="B11" s="8" t="s">
        <v>80</v>
      </c>
      <c r="C11" s="8" t="s">
        <v>81</v>
      </c>
      <c r="D11" s="9">
        <v>1973</v>
      </c>
      <c r="E11" s="8" t="s">
        <v>71</v>
      </c>
      <c r="F11" s="9">
        <v>29</v>
      </c>
      <c r="G11" s="9">
        <f>39*400+324</f>
        <v>15924</v>
      </c>
      <c r="H11" s="8" t="s">
        <v>103</v>
      </c>
      <c r="I11" s="9">
        <v>4</v>
      </c>
    </row>
    <row r="12" spans="1:9" s="7" customFormat="1" ht="15" customHeight="1">
      <c r="A12" s="9">
        <v>7</v>
      </c>
      <c r="B12" s="8" t="s">
        <v>32</v>
      </c>
      <c r="C12" s="8" t="s">
        <v>33</v>
      </c>
      <c r="D12" s="9">
        <v>1969</v>
      </c>
      <c r="E12" s="8" t="s">
        <v>34</v>
      </c>
      <c r="F12" s="9">
        <v>8</v>
      </c>
      <c r="G12" s="9">
        <f>38*400+114</f>
        <v>15314</v>
      </c>
      <c r="H12" s="8" t="s">
        <v>104</v>
      </c>
      <c r="I12" s="9">
        <v>3</v>
      </c>
    </row>
    <row r="13" spans="1:9" s="7" customFormat="1" ht="13.5" customHeight="1">
      <c r="A13" s="9">
        <v>8</v>
      </c>
      <c r="B13" s="8" t="s">
        <v>61</v>
      </c>
      <c r="C13" s="8" t="s">
        <v>62</v>
      </c>
      <c r="D13" s="9">
        <v>1989</v>
      </c>
      <c r="E13" s="8" t="s">
        <v>63</v>
      </c>
      <c r="F13" s="9">
        <v>22</v>
      </c>
      <c r="G13" s="9">
        <f>37*400+258</f>
        <v>15058</v>
      </c>
      <c r="H13" s="8" t="s">
        <v>103</v>
      </c>
      <c r="I13" s="9">
        <v>5</v>
      </c>
    </row>
    <row r="14" spans="1:9" s="7" customFormat="1" ht="18" customHeight="1">
      <c r="A14" s="9">
        <v>9</v>
      </c>
      <c r="B14" s="8" t="s">
        <v>100</v>
      </c>
      <c r="C14" s="8" t="s">
        <v>101</v>
      </c>
      <c r="D14" s="9">
        <v>1985</v>
      </c>
      <c r="E14" s="8" t="s">
        <v>102</v>
      </c>
      <c r="F14" s="9">
        <v>37</v>
      </c>
      <c r="G14" s="9">
        <f>37*400+249</f>
        <v>15049</v>
      </c>
      <c r="H14" s="8" t="s">
        <v>109</v>
      </c>
      <c r="I14" s="9">
        <v>1</v>
      </c>
    </row>
    <row r="15" spans="1:9" s="7" customFormat="1" ht="15.75" customHeight="1">
      <c r="A15" s="9">
        <v>10</v>
      </c>
      <c r="B15" s="8" t="s">
        <v>35</v>
      </c>
      <c r="C15" s="8" t="s">
        <v>36</v>
      </c>
      <c r="D15" s="9">
        <v>1971</v>
      </c>
      <c r="E15" s="8" t="s">
        <v>37</v>
      </c>
      <c r="F15" s="9">
        <v>9</v>
      </c>
      <c r="G15" s="9">
        <f>37*400+246</f>
        <v>15046</v>
      </c>
      <c r="H15" s="8" t="s">
        <v>104</v>
      </c>
      <c r="I15" s="9">
        <v>4</v>
      </c>
    </row>
    <row r="16" spans="1:9" s="7" customFormat="1" ht="16.5" customHeight="1">
      <c r="A16" s="9">
        <v>11</v>
      </c>
      <c r="B16" s="8" t="s">
        <v>32</v>
      </c>
      <c r="C16" s="8" t="s">
        <v>43</v>
      </c>
      <c r="D16" s="9">
        <v>1973</v>
      </c>
      <c r="E16" s="8" t="s">
        <v>21</v>
      </c>
      <c r="F16" s="9">
        <v>13</v>
      </c>
      <c r="G16" s="9">
        <f>37*400+216</f>
        <v>15016</v>
      </c>
      <c r="H16" s="8" t="s">
        <v>103</v>
      </c>
      <c r="I16" s="9">
        <v>6</v>
      </c>
    </row>
    <row r="17" spans="1:9" s="7" customFormat="1" ht="33" customHeight="1">
      <c r="A17" s="9">
        <v>12</v>
      </c>
      <c r="B17" s="8" t="s">
        <v>74</v>
      </c>
      <c r="C17" s="8" t="s">
        <v>75</v>
      </c>
      <c r="D17" s="9">
        <v>1975</v>
      </c>
      <c r="E17" s="10" t="s">
        <v>76</v>
      </c>
      <c r="F17" s="9">
        <v>27</v>
      </c>
      <c r="G17" s="9">
        <f>36*400+376</f>
        <v>14776</v>
      </c>
      <c r="H17" s="8" t="s">
        <v>103</v>
      </c>
      <c r="I17" s="9">
        <v>7</v>
      </c>
    </row>
    <row r="18" spans="1:9" s="7" customFormat="1" ht="16.5" customHeight="1">
      <c r="A18" s="9">
        <v>13</v>
      </c>
      <c r="B18" s="8" t="s">
        <v>85</v>
      </c>
      <c r="C18" s="8" t="s">
        <v>86</v>
      </c>
      <c r="D18" s="9">
        <v>1983</v>
      </c>
      <c r="E18" s="8" t="s">
        <v>87</v>
      </c>
      <c r="F18" s="9">
        <v>31</v>
      </c>
      <c r="G18" s="9">
        <f>35*400+94</f>
        <v>14094</v>
      </c>
      <c r="H18" s="8" t="s">
        <v>103</v>
      </c>
      <c r="I18" s="9">
        <v>8</v>
      </c>
    </row>
    <row r="19" spans="1:9" s="7" customFormat="1" ht="15.75" customHeight="1">
      <c r="A19" s="9">
        <v>14</v>
      </c>
      <c r="B19" s="8" t="s">
        <v>22</v>
      </c>
      <c r="C19" s="8" t="s">
        <v>47</v>
      </c>
      <c r="D19" s="9">
        <v>1950</v>
      </c>
      <c r="E19" s="8" t="s">
        <v>21</v>
      </c>
      <c r="F19" s="9">
        <v>15</v>
      </c>
      <c r="G19" s="9">
        <f>34*400+250</f>
        <v>13850</v>
      </c>
      <c r="H19" s="8" t="s">
        <v>106</v>
      </c>
      <c r="I19" s="9">
        <v>1</v>
      </c>
    </row>
    <row r="20" spans="1:9" s="7" customFormat="1" ht="14.25" customHeight="1">
      <c r="A20" s="9">
        <v>15</v>
      </c>
      <c r="B20" s="8" t="s">
        <v>82</v>
      </c>
      <c r="C20" s="8" t="s">
        <v>83</v>
      </c>
      <c r="D20" s="9">
        <v>1949</v>
      </c>
      <c r="E20" s="8" t="s">
        <v>84</v>
      </c>
      <c r="F20" s="9">
        <v>30</v>
      </c>
      <c r="G20" s="9">
        <f>34*400+226</f>
        <v>13826</v>
      </c>
      <c r="H20" s="8" t="s">
        <v>106</v>
      </c>
      <c r="I20" s="9">
        <v>2</v>
      </c>
    </row>
    <row r="21" spans="1:9" s="7" customFormat="1" ht="15.75" customHeight="1">
      <c r="A21" s="9">
        <v>16</v>
      </c>
      <c r="B21" s="8" t="s">
        <v>27</v>
      </c>
      <c r="C21" s="8" t="s">
        <v>28</v>
      </c>
      <c r="D21" s="9">
        <v>1956</v>
      </c>
      <c r="E21" s="8" t="s">
        <v>29</v>
      </c>
      <c r="F21" s="9">
        <v>6</v>
      </c>
      <c r="G21" s="9">
        <f>34*400+212</f>
        <v>13812</v>
      </c>
      <c r="H21" s="8" t="s">
        <v>105</v>
      </c>
      <c r="I21" s="9">
        <v>1</v>
      </c>
    </row>
    <row r="22" spans="1:9" s="7" customFormat="1" ht="17.25" customHeight="1">
      <c r="A22" s="9">
        <v>17</v>
      </c>
      <c r="B22" s="8" t="s">
        <v>67</v>
      </c>
      <c r="C22" s="8" t="s">
        <v>68</v>
      </c>
      <c r="D22" s="9">
        <v>1970</v>
      </c>
      <c r="E22" s="8" t="s">
        <v>69</v>
      </c>
      <c r="F22" s="9">
        <v>24</v>
      </c>
      <c r="G22" s="9">
        <f>33*400+214</f>
        <v>13414</v>
      </c>
      <c r="H22" s="8" t="s">
        <v>104</v>
      </c>
      <c r="I22" s="9">
        <v>5</v>
      </c>
    </row>
    <row r="23" spans="1:9" s="7" customFormat="1" ht="15.75" customHeight="1">
      <c r="A23" s="9">
        <v>18</v>
      </c>
      <c r="B23" s="8" t="s">
        <v>88</v>
      </c>
      <c r="C23" s="8" t="s">
        <v>89</v>
      </c>
      <c r="D23" s="9">
        <v>1980</v>
      </c>
      <c r="E23" s="8" t="s">
        <v>90</v>
      </c>
      <c r="F23" s="9">
        <v>32</v>
      </c>
      <c r="G23" s="9">
        <f>33*400+100</f>
        <v>13300</v>
      </c>
      <c r="H23" s="8" t="s">
        <v>103</v>
      </c>
      <c r="I23" s="9">
        <v>9</v>
      </c>
    </row>
    <row r="24" spans="1:9" s="7" customFormat="1" ht="15.75" customHeight="1">
      <c r="A24" s="9">
        <v>19</v>
      </c>
      <c r="B24" s="8" t="s">
        <v>16</v>
      </c>
      <c r="C24" s="8" t="s">
        <v>17</v>
      </c>
      <c r="D24" s="9">
        <v>1966</v>
      </c>
      <c r="E24" s="8" t="s">
        <v>18</v>
      </c>
      <c r="F24" s="9">
        <v>2</v>
      </c>
      <c r="G24" s="9">
        <f>33*400+0</f>
        <v>13200</v>
      </c>
      <c r="H24" s="8" t="s">
        <v>104</v>
      </c>
      <c r="I24" s="9">
        <v>6</v>
      </c>
    </row>
    <row r="25" spans="1:9" s="7" customFormat="1" ht="15" customHeight="1">
      <c r="A25" s="9">
        <v>20</v>
      </c>
      <c r="B25" s="8" t="s">
        <v>41</v>
      </c>
      <c r="C25" s="8" t="s">
        <v>42</v>
      </c>
      <c r="D25" s="9">
        <v>1979</v>
      </c>
      <c r="E25" s="8" t="s">
        <v>21</v>
      </c>
      <c r="F25" s="9">
        <v>12</v>
      </c>
      <c r="G25" s="9">
        <f>32*400+330</f>
        <v>13130</v>
      </c>
      <c r="H25" s="8" t="s">
        <v>109</v>
      </c>
      <c r="I25" s="9">
        <v>2</v>
      </c>
    </row>
    <row r="26" spans="1:9" s="7" customFormat="1" ht="15" customHeight="1">
      <c r="A26" s="9">
        <v>21</v>
      </c>
      <c r="B26" s="8" t="s">
        <v>38</v>
      </c>
      <c r="C26" s="8" t="s">
        <v>56</v>
      </c>
      <c r="D26" s="9">
        <v>1960</v>
      </c>
      <c r="E26" s="8" t="s">
        <v>57</v>
      </c>
      <c r="F26" s="9">
        <v>20</v>
      </c>
      <c r="G26" s="9">
        <f>31*400+377</f>
        <v>12777</v>
      </c>
      <c r="H26" s="8" t="s">
        <v>105</v>
      </c>
      <c r="I26" s="9">
        <v>2</v>
      </c>
    </row>
    <row r="27" spans="1:9" s="7" customFormat="1" ht="15.75" customHeight="1">
      <c r="A27" s="9">
        <v>22</v>
      </c>
      <c r="B27" s="8" t="s">
        <v>30</v>
      </c>
      <c r="C27" s="8" t="s">
        <v>31</v>
      </c>
      <c r="D27" s="9">
        <v>1941</v>
      </c>
      <c r="E27" s="8" t="s">
        <v>21</v>
      </c>
      <c r="F27" s="9">
        <v>7</v>
      </c>
      <c r="G27" s="9">
        <f>31*400+332</f>
        <v>12732</v>
      </c>
      <c r="H27" s="8" t="s">
        <v>107</v>
      </c>
      <c r="I27" s="9">
        <v>1</v>
      </c>
    </row>
    <row r="28" spans="1:9" s="7" customFormat="1" ht="16.5" customHeight="1">
      <c r="A28" s="9">
        <v>23</v>
      </c>
      <c r="B28" s="8" t="s">
        <v>91</v>
      </c>
      <c r="C28" s="8" t="s">
        <v>92</v>
      </c>
      <c r="D28" s="9">
        <v>1963</v>
      </c>
      <c r="E28" s="8" t="s">
        <v>93</v>
      </c>
      <c r="F28" s="9">
        <v>33</v>
      </c>
      <c r="G28" s="9">
        <f>31*400+300</f>
        <v>12700</v>
      </c>
      <c r="H28" s="8" t="s">
        <v>104</v>
      </c>
      <c r="I28" s="9">
        <v>7</v>
      </c>
    </row>
    <row r="29" spans="1:9" s="7" customFormat="1" ht="30" customHeight="1">
      <c r="A29" s="9">
        <v>24</v>
      </c>
      <c r="B29" s="8" t="s">
        <v>77</v>
      </c>
      <c r="C29" s="8" t="s">
        <v>78</v>
      </c>
      <c r="D29" s="9">
        <v>1967</v>
      </c>
      <c r="E29" s="10" t="s">
        <v>79</v>
      </c>
      <c r="F29" s="9">
        <v>28</v>
      </c>
      <c r="G29" s="9">
        <f>30*400+320</f>
        <v>12320</v>
      </c>
      <c r="H29" s="8" t="s">
        <v>111</v>
      </c>
      <c r="I29" s="9">
        <v>1</v>
      </c>
    </row>
    <row r="30" spans="1:9" s="7" customFormat="1" ht="14.25" customHeight="1">
      <c r="A30" s="9">
        <v>25</v>
      </c>
      <c r="B30" s="8" t="s">
        <v>26</v>
      </c>
      <c r="C30" s="8" t="s">
        <v>25</v>
      </c>
      <c r="D30" s="9">
        <v>1943</v>
      </c>
      <c r="E30" s="8" t="s">
        <v>21</v>
      </c>
      <c r="F30" s="9">
        <v>5</v>
      </c>
      <c r="G30" s="9">
        <f>30*400+90</f>
        <v>12090</v>
      </c>
      <c r="H30" s="8" t="s">
        <v>106</v>
      </c>
      <c r="I30" s="9">
        <v>3</v>
      </c>
    </row>
    <row r="31" spans="1:9" s="7" customFormat="1" ht="16.5" customHeight="1">
      <c r="A31" s="9">
        <v>26</v>
      </c>
      <c r="B31" s="8" t="s">
        <v>58</v>
      </c>
      <c r="C31" s="8" t="s">
        <v>59</v>
      </c>
      <c r="D31" s="9">
        <v>1979</v>
      </c>
      <c r="E31" s="8" t="s">
        <v>60</v>
      </c>
      <c r="F31" s="9">
        <v>21</v>
      </c>
      <c r="G31" s="9">
        <f>30*400+57</f>
        <v>12057</v>
      </c>
      <c r="H31" s="8" t="s">
        <v>103</v>
      </c>
      <c r="I31" s="9">
        <v>10</v>
      </c>
    </row>
    <row r="32" spans="1:9" s="7" customFormat="1" ht="15">
      <c r="A32" s="9">
        <v>27</v>
      </c>
      <c r="B32" s="8" t="s">
        <v>64</v>
      </c>
      <c r="C32" s="8" t="s">
        <v>65</v>
      </c>
      <c r="D32" s="9">
        <v>1967</v>
      </c>
      <c r="E32" s="8" t="s">
        <v>66</v>
      </c>
      <c r="F32" s="9">
        <v>23</v>
      </c>
      <c r="G32" s="9">
        <f>29*400+350</f>
        <v>11950</v>
      </c>
      <c r="H32" s="8" t="s">
        <v>111</v>
      </c>
      <c r="I32" s="9">
        <v>2</v>
      </c>
    </row>
    <row r="33" spans="1:9" s="7" customFormat="1" ht="15">
      <c r="A33" s="9">
        <v>28</v>
      </c>
      <c r="B33" s="8" t="s">
        <v>32</v>
      </c>
      <c r="C33" s="8" t="s">
        <v>40</v>
      </c>
      <c r="D33" s="9">
        <v>1943</v>
      </c>
      <c r="E33" s="8" t="s">
        <v>21</v>
      </c>
      <c r="F33" s="9">
        <v>11</v>
      </c>
      <c r="G33" s="9">
        <f>29*400+250</f>
        <v>11850</v>
      </c>
      <c r="H33" s="8" t="s">
        <v>106</v>
      </c>
      <c r="I33" s="9">
        <v>4</v>
      </c>
    </row>
    <row r="34" spans="1:9" s="7" customFormat="1" ht="15">
      <c r="A34" s="9">
        <v>29</v>
      </c>
      <c r="B34" s="8" t="s">
        <v>22</v>
      </c>
      <c r="C34" s="8" t="s">
        <v>23</v>
      </c>
      <c r="D34" s="9">
        <v>1938</v>
      </c>
      <c r="E34" s="8" t="s">
        <v>24</v>
      </c>
      <c r="F34" s="9">
        <v>4</v>
      </c>
      <c r="G34" s="9">
        <f>28*400+240</f>
        <v>11440</v>
      </c>
      <c r="H34" s="8" t="s">
        <v>107</v>
      </c>
      <c r="I34" s="9">
        <v>2</v>
      </c>
    </row>
    <row r="35" spans="1:9" s="7" customFormat="1" ht="15">
      <c r="A35" s="9">
        <v>30</v>
      </c>
      <c r="B35" s="8" t="s">
        <v>35</v>
      </c>
      <c r="C35" s="8" t="s">
        <v>98</v>
      </c>
      <c r="D35" s="9">
        <v>1955</v>
      </c>
      <c r="E35" s="8" t="s">
        <v>99</v>
      </c>
      <c r="F35" s="9">
        <v>36</v>
      </c>
      <c r="G35" s="9">
        <f>28*400+100</f>
        <v>11300</v>
      </c>
      <c r="H35" s="8" t="s">
        <v>105</v>
      </c>
      <c r="I35" s="9">
        <v>3</v>
      </c>
    </row>
    <row r="36" spans="1:9" s="7" customFormat="1" ht="15">
      <c r="A36" s="9">
        <v>31</v>
      </c>
      <c r="B36" s="8" t="s">
        <v>19</v>
      </c>
      <c r="C36" s="8" t="s">
        <v>20</v>
      </c>
      <c r="D36" s="9">
        <v>1951</v>
      </c>
      <c r="E36" s="8" t="s">
        <v>21</v>
      </c>
      <c r="F36" s="9">
        <v>3</v>
      </c>
      <c r="G36" s="9">
        <f>28*400+32</f>
        <v>11232</v>
      </c>
      <c r="H36" s="8" t="s">
        <v>106</v>
      </c>
      <c r="I36" s="9">
        <v>5</v>
      </c>
    </row>
    <row r="37" spans="1:9" s="7" customFormat="1" ht="15">
      <c r="A37" s="9">
        <v>32</v>
      </c>
      <c r="B37" s="8" t="s">
        <v>53</v>
      </c>
      <c r="C37" s="8" t="s">
        <v>97</v>
      </c>
      <c r="D37" s="9">
        <v>1995</v>
      </c>
      <c r="E37" s="8" t="s">
        <v>96</v>
      </c>
      <c r="F37" s="9">
        <v>35</v>
      </c>
      <c r="G37" s="9">
        <f>26*400+244</f>
        <v>10644</v>
      </c>
      <c r="H37" s="8" t="s">
        <v>108</v>
      </c>
      <c r="I37" s="9">
        <v>1</v>
      </c>
    </row>
    <row r="38" spans="1:9" s="7" customFormat="1" ht="15">
      <c r="A38" s="9">
        <v>33</v>
      </c>
      <c r="B38" s="8" t="s">
        <v>22</v>
      </c>
      <c r="C38" s="8" t="s">
        <v>52</v>
      </c>
      <c r="D38" s="9">
        <v>1937</v>
      </c>
      <c r="E38" s="8" t="s">
        <v>21</v>
      </c>
      <c r="F38" s="9">
        <v>18</v>
      </c>
      <c r="G38" s="9">
        <f>25*400+100</f>
        <v>10100</v>
      </c>
      <c r="H38" s="8" t="s">
        <v>107</v>
      </c>
      <c r="I38" s="9">
        <v>3</v>
      </c>
    </row>
    <row r="39" spans="1:9" s="7" customFormat="1" ht="15">
      <c r="A39" s="9">
        <v>34</v>
      </c>
      <c r="B39" s="8" t="s">
        <v>14</v>
      </c>
      <c r="C39" s="8" t="s">
        <v>13</v>
      </c>
      <c r="D39" s="9">
        <v>1943</v>
      </c>
      <c r="E39" s="8" t="s">
        <v>15</v>
      </c>
      <c r="F39" s="9">
        <v>1</v>
      </c>
      <c r="G39" s="9">
        <f>24*400+56</f>
        <v>9656</v>
      </c>
      <c r="H39" s="8" t="s">
        <v>106</v>
      </c>
      <c r="I39" s="9">
        <v>6</v>
      </c>
    </row>
    <row r="40" spans="1:9" s="7" customFormat="1" ht="15">
      <c r="A40" s="9">
        <v>35</v>
      </c>
      <c r="B40" s="8" t="s">
        <v>94</v>
      </c>
      <c r="C40" s="8" t="s">
        <v>95</v>
      </c>
      <c r="D40" s="9">
        <v>1961</v>
      </c>
      <c r="E40" s="8" t="s">
        <v>96</v>
      </c>
      <c r="F40" s="9">
        <v>34</v>
      </c>
      <c r="G40" s="9">
        <f>23*400+83</f>
        <v>9283</v>
      </c>
      <c r="H40" s="8" t="s">
        <v>110</v>
      </c>
      <c r="I40" s="9">
        <v>1</v>
      </c>
    </row>
    <row r="41" spans="1:9" s="7" customFormat="1" ht="15">
      <c r="A41" s="9">
        <v>36</v>
      </c>
      <c r="B41" s="8" t="s">
        <v>38</v>
      </c>
      <c r="C41" s="8" t="s">
        <v>39</v>
      </c>
      <c r="D41" s="9">
        <v>1948</v>
      </c>
      <c r="E41" s="8" t="s">
        <v>21</v>
      </c>
      <c r="F41" s="9">
        <v>10</v>
      </c>
      <c r="G41" s="9">
        <f>23*400+8</f>
        <v>9208</v>
      </c>
      <c r="H41" s="8" t="s">
        <v>106</v>
      </c>
      <c r="I41" s="9">
        <v>7</v>
      </c>
    </row>
    <row r="42" spans="1:9" s="7" customFormat="1" ht="15">
      <c r="A42" s="9">
        <v>37</v>
      </c>
      <c r="B42" s="8" t="s">
        <v>27</v>
      </c>
      <c r="C42" s="8" t="s">
        <v>48</v>
      </c>
      <c r="D42" s="9">
        <v>1943</v>
      </c>
      <c r="E42" s="8" t="s">
        <v>49</v>
      </c>
      <c r="F42" s="9">
        <v>16</v>
      </c>
      <c r="G42" s="9">
        <f>20*400+206</f>
        <v>8206</v>
      </c>
      <c r="H42" s="8" t="s">
        <v>106</v>
      </c>
      <c r="I42" s="9">
        <v>8</v>
      </c>
    </row>
    <row r="43" s="7" customFormat="1" ht="15"/>
    <row r="44" spans="1:9" s="7" customFormat="1" ht="15">
      <c r="A44" s="11" t="s">
        <v>112</v>
      </c>
      <c r="B44" s="11"/>
      <c r="C44" s="11"/>
      <c r="D44" s="11"/>
      <c r="E44" s="11"/>
      <c r="F44" s="11"/>
      <c r="G44" s="11"/>
      <c r="H44" s="11"/>
      <c r="I44" s="11"/>
    </row>
    <row r="45" spans="1:9" s="7" customFormat="1" ht="15">
      <c r="A45" s="11"/>
      <c r="B45" s="11"/>
      <c r="C45" s="11"/>
      <c r="D45" s="11"/>
      <c r="E45" s="11"/>
      <c r="F45" s="11"/>
      <c r="G45" s="11"/>
      <c r="H45" s="11"/>
      <c r="I45" s="11"/>
    </row>
    <row r="46" spans="1:9" s="7" customFormat="1" ht="1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5">
      <c r="A49" s="12"/>
      <c r="B49" s="12"/>
      <c r="C49" s="12"/>
      <c r="D49" s="12"/>
      <c r="E49" s="12"/>
      <c r="F49" s="12"/>
      <c r="G49" s="12"/>
      <c r="H49" s="12"/>
      <c r="I49" s="12"/>
    </row>
  </sheetData>
  <sheetProtection/>
  <mergeCells count="1">
    <mergeCell ref="A44:I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Holan, Martin PH/CZ</dc:creator>
  <cp:keywords/>
  <dc:description/>
  <cp:lastModifiedBy>martin holan</cp:lastModifiedBy>
  <cp:lastPrinted>2012-09-12T09:51:25Z</cp:lastPrinted>
  <dcterms:created xsi:type="dcterms:W3CDTF">2012-09-12T09:39:46Z</dcterms:created>
  <dcterms:modified xsi:type="dcterms:W3CDTF">2012-09-12T21:40:46Z</dcterms:modified>
  <cp:category/>
  <cp:version/>
  <cp:contentType/>
  <cp:contentStatus/>
</cp:coreProperties>
</file>